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355" windowHeight="6465" activeTab="3"/>
  </bookViews>
  <sheets>
    <sheet name="Таблица_1" sheetId="1" r:id="rId1"/>
    <sheet name="Таблица_2" sheetId="2" r:id="rId2"/>
    <sheet name="Таблица_3" sheetId="3" r:id="rId3"/>
    <sheet name="Таблица_4" sheetId="4" r:id="rId4"/>
  </sheets>
  <definedNames/>
  <calcPr fullCalcOnLoad="1"/>
</workbook>
</file>

<file path=xl/sharedStrings.xml><?xml version="1.0" encoding="utf-8"?>
<sst xmlns="http://schemas.openxmlformats.org/spreadsheetml/2006/main" count="63" uniqueCount="51">
  <si>
    <t>Производственные участки</t>
  </si>
  <si>
    <t>Взрывные работы</t>
  </si>
  <si>
    <t>Транспортировка (взрыв-дробление)</t>
  </si>
  <si>
    <t>Дробление</t>
  </si>
  <si>
    <t>Транспортировка (дробление-склад/погрузка)</t>
  </si>
  <si>
    <t>Погрузка</t>
  </si>
  <si>
    <t>Мощность тонн/сутки</t>
  </si>
  <si>
    <t>До модернизации</t>
  </si>
  <si>
    <t>После модернизации</t>
  </si>
  <si>
    <t>Дефицит от мощности максимального участка</t>
  </si>
  <si>
    <t>Анализ поучастковой мощности</t>
  </si>
  <si>
    <t>Принятие решения о проведении модернизации</t>
  </si>
  <si>
    <t>Выбор оборудования и его поставщиков</t>
  </si>
  <si>
    <t>Формирование бизнес-плана инвестиционного проекта</t>
  </si>
  <si>
    <t>Привлечение кредитных ресурсов</t>
  </si>
  <si>
    <t>Заключение договоров на поставку</t>
  </si>
  <si>
    <t>Поставка оборудования</t>
  </si>
  <si>
    <t>Монтаж оборудования</t>
  </si>
  <si>
    <t>Опытная эксплуатация</t>
  </si>
  <si>
    <t>Промышленная эксплуатация</t>
  </si>
  <si>
    <t>Увеличение объема продаж</t>
  </si>
  <si>
    <t>Достижение точки равновесия производство/продажи</t>
  </si>
  <si>
    <t>Мероприятие</t>
  </si>
  <si>
    <t>Период</t>
  </si>
  <si>
    <t>Месяц</t>
  </si>
  <si>
    <t>График мероприятий реализации инвестиционного проекта</t>
  </si>
  <si>
    <t>Остатки на складе, тыс.тонн</t>
  </si>
  <si>
    <t>Производство, тыс.тонн</t>
  </si>
  <si>
    <t>Реализация, тыс.тонн</t>
  </si>
  <si>
    <t>План</t>
  </si>
  <si>
    <t>Факт</t>
  </si>
  <si>
    <t>Достижение равновесия производство/продажи</t>
  </si>
  <si>
    <t>Статья движения денежных средств</t>
  </si>
  <si>
    <t>Операционная деятельность</t>
  </si>
  <si>
    <t>Приток</t>
  </si>
  <si>
    <t>Отток</t>
  </si>
  <si>
    <t>Профицит/дефицит от текущей деятельности</t>
  </si>
  <si>
    <t>Остаток денежных средств</t>
  </si>
  <si>
    <t>Финансовая деятельность</t>
  </si>
  <si>
    <t>Привлечение кредита</t>
  </si>
  <si>
    <t>Прочее</t>
  </si>
  <si>
    <t>Погашение кредита</t>
  </si>
  <si>
    <t>Оплата процентов</t>
  </si>
  <si>
    <t>Профицит/дефицит от финансовой деятельности</t>
  </si>
  <si>
    <t>Инвестиционная деятельность</t>
  </si>
  <si>
    <t>Оборудование</t>
  </si>
  <si>
    <t>Таможенный НДС</t>
  </si>
  <si>
    <t>Доставка</t>
  </si>
  <si>
    <t>Монтаж</t>
  </si>
  <si>
    <t>Профицит/дефицит от инвестиционной деятельности</t>
  </si>
  <si>
    <t>План финансирования проекта проекта, тыс. руб.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</si>
</sst>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#,##0_ ;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3EBFF"/>
        <bgColor indexed="64"/>
      </patternFill>
    </fill>
    <fill>
      <patternFill patternType="solid">
        <fgColor rgb="FFE7F9FF"/>
        <bgColor indexed="64"/>
      </patternFill>
    </fill>
    <fill>
      <patternFill patternType="solid">
        <fgColor rgb="FFEEF8E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43" fontId="39" fillId="0" borderId="0" xfId="58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vertical="center" wrapText="1"/>
    </xf>
    <xf numFmtId="0" fontId="39" fillId="0" borderId="13" xfId="0" applyFont="1" applyBorder="1" applyAlignment="1">
      <alignment vertical="center" wrapText="1"/>
    </xf>
    <xf numFmtId="0" fontId="39" fillId="0" borderId="14" xfId="0" applyFont="1" applyBorder="1" applyAlignment="1">
      <alignment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164" fontId="39" fillId="0" borderId="17" xfId="58" applyNumberFormat="1" applyFont="1" applyBorder="1" applyAlignment="1">
      <alignment vertical="center"/>
    </xf>
    <xf numFmtId="164" fontId="39" fillId="0" borderId="18" xfId="58" applyNumberFormat="1" applyFont="1" applyBorder="1" applyAlignment="1">
      <alignment vertical="center"/>
    </xf>
    <xf numFmtId="164" fontId="39" fillId="0" borderId="19" xfId="58" applyNumberFormat="1" applyFont="1" applyBorder="1" applyAlignment="1">
      <alignment vertical="center"/>
    </xf>
    <xf numFmtId="164" fontId="39" fillId="0" borderId="20" xfId="0" applyNumberFormat="1" applyFont="1" applyBorder="1" applyAlignment="1">
      <alignment vertical="center"/>
    </xf>
    <xf numFmtId="164" fontId="39" fillId="0" borderId="21" xfId="58" applyNumberFormat="1" applyFont="1" applyBorder="1" applyAlignment="1">
      <alignment vertical="center"/>
    </xf>
    <xf numFmtId="164" fontId="39" fillId="0" borderId="22" xfId="58" applyNumberFormat="1" applyFont="1" applyBorder="1" applyAlignment="1">
      <alignment vertical="center"/>
    </xf>
    <xf numFmtId="164" fontId="39" fillId="0" borderId="23" xfId="58" applyNumberFormat="1" applyFont="1" applyBorder="1" applyAlignment="1">
      <alignment vertical="center"/>
    </xf>
    <xf numFmtId="164" fontId="39" fillId="0" borderId="24" xfId="58" applyNumberFormat="1" applyFont="1" applyBorder="1" applyAlignment="1">
      <alignment vertical="center"/>
    </xf>
    <xf numFmtId="164" fontId="39" fillId="0" borderId="24" xfId="0" applyNumberFormat="1" applyFont="1" applyBorder="1" applyAlignment="1">
      <alignment vertical="center"/>
    </xf>
    <xf numFmtId="164" fontId="39" fillId="0" borderId="11" xfId="58" applyNumberFormat="1" applyFont="1" applyBorder="1" applyAlignment="1">
      <alignment vertical="center"/>
    </xf>
    <xf numFmtId="164" fontId="39" fillId="0" borderId="15" xfId="58" applyNumberFormat="1" applyFont="1" applyBorder="1" applyAlignment="1">
      <alignment vertical="center"/>
    </xf>
    <xf numFmtId="164" fontId="39" fillId="0" borderId="16" xfId="58" applyNumberFormat="1" applyFont="1" applyBorder="1" applyAlignment="1">
      <alignment vertical="center"/>
    </xf>
    <xf numFmtId="164" fontId="39" fillId="0" borderId="10" xfId="0" applyNumberFormat="1" applyFont="1" applyBorder="1" applyAlignment="1">
      <alignment vertical="center"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0" fontId="39" fillId="0" borderId="25" xfId="0" applyFont="1" applyBorder="1" applyAlignment="1">
      <alignment/>
    </xf>
    <xf numFmtId="0" fontId="39" fillId="33" borderId="25" xfId="0" applyFont="1" applyFill="1" applyBorder="1" applyAlignment="1">
      <alignment/>
    </xf>
    <xf numFmtId="0" fontId="39" fillId="0" borderId="24" xfId="0" applyFont="1" applyBorder="1" applyAlignment="1">
      <alignment/>
    </xf>
    <xf numFmtId="0" fontId="39" fillId="33" borderId="24" xfId="0" applyFont="1" applyFill="1" applyBorder="1" applyAlignment="1">
      <alignment/>
    </xf>
    <xf numFmtId="0" fontId="39" fillId="0" borderId="26" xfId="0" applyFont="1" applyBorder="1" applyAlignment="1">
      <alignment/>
    </xf>
    <xf numFmtId="0" fontId="39" fillId="33" borderId="10" xfId="0" applyFont="1" applyFill="1" applyBorder="1" applyAlignment="1">
      <alignment/>
    </xf>
    <xf numFmtId="0" fontId="39" fillId="0" borderId="27" xfId="0" applyFont="1" applyBorder="1" applyAlignment="1">
      <alignment/>
    </xf>
    <xf numFmtId="0" fontId="39" fillId="0" borderId="20" xfId="0" applyFont="1" applyBorder="1" applyAlignment="1">
      <alignment/>
    </xf>
    <xf numFmtId="0" fontId="39" fillId="0" borderId="26" xfId="0" applyFont="1" applyBorder="1" applyAlignment="1">
      <alignment horizontal="center" vertical="center"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 horizontal="center" vertical="center"/>
    </xf>
    <xf numFmtId="0" fontId="39" fillId="33" borderId="17" xfId="0" applyFont="1" applyFill="1" applyBorder="1" applyAlignment="1">
      <alignment/>
    </xf>
    <xf numFmtId="0" fontId="39" fillId="33" borderId="21" xfId="0" applyFont="1" applyFill="1" applyBorder="1" applyAlignment="1">
      <alignment/>
    </xf>
    <xf numFmtId="0" fontId="39" fillId="0" borderId="21" xfId="0" applyFont="1" applyBorder="1" applyAlignment="1">
      <alignment/>
    </xf>
    <xf numFmtId="0" fontId="39" fillId="0" borderId="11" xfId="0" applyFont="1" applyBorder="1" applyAlignment="1">
      <alignment/>
    </xf>
    <xf numFmtId="0" fontId="40" fillId="0" borderId="12" xfId="0" applyFont="1" applyBorder="1" applyAlignment="1">
      <alignment horizontal="justify" wrapText="1"/>
    </xf>
    <xf numFmtId="0" fontId="40" fillId="0" borderId="13" xfId="0" applyFont="1" applyBorder="1" applyAlignment="1">
      <alignment horizontal="justify" wrapText="1"/>
    </xf>
    <xf numFmtId="0" fontId="40" fillId="0" borderId="14" xfId="0" applyFont="1" applyBorder="1" applyAlignment="1">
      <alignment horizontal="justify" wrapText="1"/>
    </xf>
    <xf numFmtId="0" fontId="40" fillId="0" borderId="0" xfId="0" applyFont="1" applyAlignment="1">
      <alignment horizontal="left" vertical="center"/>
    </xf>
    <xf numFmtId="43" fontId="39" fillId="0" borderId="25" xfId="58" applyFont="1" applyBorder="1" applyAlignment="1">
      <alignment vertical="center"/>
    </xf>
    <xf numFmtId="43" fontId="39" fillId="33" borderId="25" xfId="58" applyFont="1" applyFill="1" applyBorder="1" applyAlignment="1">
      <alignment vertical="center"/>
    </xf>
    <xf numFmtId="43" fontId="39" fillId="0" borderId="24" xfId="58" applyFont="1" applyBorder="1" applyAlignment="1">
      <alignment vertical="center"/>
    </xf>
    <xf numFmtId="43" fontId="39" fillId="33" borderId="24" xfId="58" applyFont="1" applyFill="1" applyBorder="1" applyAlignment="1">
      <alignment vertical="center"/>
    </xf>
    <xf numFmtId="43" fontId="39" fillId="0" borderId="26" xfId="58" applyFont="1" applyBorder="1" applyAlignment="1">
      <alignment vertical="center"/>
    </xf>
    <xf numFmtId="43" fontId="39" fillId="0" borderId="10" xfId="58" applyFont="1" applyBorder="1" applyAlignment="1">
      <alignment vertical="center"/>
    </xf>
    <xf numFmtId="43" fontId="39" fillId="0" borderId="27" xfId="58" applyFont="1" applyBorder="1" applyAlignment="1">
      <alignment vertical="center"/>
    </xf>
    <xf numFmtId="43" fontId="39" fillId="0" borderId="20" xfId="58" applyFont="1" applyBorder="1" applyAlignment="1">
      <alignment vertical="center"/>
    </xf>
    <xf numFmtId="0" fontId="39" fillId="0" borderId="26" xfId="0" applyFont="1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0" fontId="39" fillId="0" borderId="11" xfId="0" applyFont="1" applyBorder="1" applyAlignment="1">
      <alignment vertical="center" wrapText="1"/>
    </xf>
    <xf numFmtId="43" fontId="39" fillId="0" borderId="17" xfId="58" applyFont="1" applyBorder="1" applyAlignment="1">
      <alignment vertical="center"/>
    </xf>
    <xf numFmtId="43" fontId="39" fillId="0" borderId="21" xfId="58" applyFont="1" applyBorder="1" applyAlignment="1">
      <alignment vertical="center"/>
    </xf>
    <xf numFmtId="43" fontId="39" fillId="33" borderId="21" xfId="58" applyFont="1" applyFill="1" applyBorder="1" applyAlignment="1">
      <alignment vertical="center"/>
    </xf>
    <xf numFmtId="43" fontId="39" fillId="0" borderId="11" xfId="58" applyFont="1" applyBorder="1" applyAlignment="1">
      <alignment vertical="center"/>
    </xf>
    <xf numFmtId="0" fontId="39" fillId="0" borderId="16" xfId="0" applyFont="1" applyBorder="1" applyAlignment="1">
      <alignment vertical="center" wrapText="1"/>
    </xf>
    <xf numFmtId="43" fontId="39" fillId="0" borderId="19" xfId="58" applyFont="1" applyBorder="1" applyAlignment="1">
      <alignment vertical="center"/>
    </xf>
    <xf numFmtId="43" fontId="39" fillId="0" borderId="23" xfId="58" applyFont="1" applyBorder="1" applyAlignment="1">
      <alignment vertical="center"/>
    </xf>
    <xf numFmtId="43" fontId="39" fillId="33" borderId="23" xfId="58" applyFont="1" applyFill="1" applyBorder="1" applyAlignment="1">
      <alignment vertical="center"/>
    </xf>
    <xf numFmtId="43" fontId="39" fillId="0" borderId="16" xfId="58" applyFont="1" applyBorder="1" applyAlignment="1">
      <alignment vertical="center"/>
    </xf>
    <xf numFmtId="164" fontId="39" fillId="0" borderId="26" xfId="58" applyNumberFormat="1" applyFont="1" applyBorder="1" applyAlignment="1">
      <alignment vertical="center"/>
    </xf>
    <xf numFmtId="164" fontId="39" fillId="0" borderId="10" xfId="58" applyNumberFormat="1" applyFont="1" applyBorder="1" applyAlignment="1">
      <alignment vertical="center"/>
    </xf>
    <xf numFmtId="43" fontId="41" fillId="0" borderId="0" xfId="58" applyFont="1" applyAlignment="1">
      <alignment vertical="center"/>
    </xf>
    <xf numFmtId="43" fontId="39" fillId="0" borderId="0" xfId="58" applyFont="1" applyAlignment="1">
      <alignment horizontal="right" vertical="center"/>
    </xf>
    <xf numFmtId="43" fontId="42" fillId="31" borderId="12" xfId="58" applyFont="1" applyFill="1" applyBorder="1" applyAlignment="1">
      <alignment vertical="center" wrapText="1"/>
    </xf>
    <xf numFmtId="43" fontId="42" fillId="34" borderId="13" xfId="58" applyFont="1" applyFill="1" applyBorder="1" applyAlignment="1">
      <alignment vertical="center" wrapText="1"/>
    </xf>
    <xf numFmtId="43" fontId="42" fillId="0" borderId="13" xfId="58" applyFont="1" applyBorder="1" applyAlignment="1">
      <alignment vertical="center" wrapText="1"/>
    </xf>
    <xf numFmtId="43" fontId="42" fillId="35" borderId="13" xfId="58" applyFont="1" applyFill="1" applyBorder="1" applyAlignment="1">
      <alignment vertical="center" wrapText="1"/>
    </xf>
    <xf numFmtId="43" fontId="43" fillId="0" borderId="13" xfId="58" applyFont="1" applyBorder="1" applyAlignment="1">
      <alignment vertical="center" wrapText="1"/>
    </xf>
    <xf numFmtId="43" fontId="42" fillId="0" borderId="13" xfId="58" applyFont="1" applyBorder="1" applyAlignment="1">
      <alignment horizontal="right" vertical="center" wrapText="1"/>
    </xf>
    <xf numFmtId="43" fontId="42" fillId="35" borderId="14" xfId="58" applyFont="1" applyFill="1" applyBorder="1" applyAlignment="1">
      <alignment vertical="center" wrapText="1"/>
    </xf>
    <xf numFmtId="43" fontId="39" fillId="0" borderId="0" xfId="58" applyFont="1" applyAlignment="1">
      <alignment horizontal="left" vertical="center"/>
    </xf>
    <xf numFmtId="165" fontId="42" fillId="31" borderId="19" xfId="58" applyNumberFormat="1" applyFont="1" applyFill="1" applyBorder="1" applyAlignment="1">
      <alignment vertical="center"/>
    </xf>
    <xf numFmtId="165" fontId="42" fillId="31" borderId="27" xfId="58" applyNumberFormat="1" applyFont="1" applyFill="1" applyBorder="1" applyAlignment="1">
      <alignment vertical="center"/>
    </xf>
    <xf numFmtId="165" fontId="42" fillId="31" borderId="20" xfId="58" applyNumberFormat="1" applyFont="1" applyFill="1" applyBorder="1" applyAlignment="1">
      <alignment vertical="center"/>
    </xf>
    <xf numFmtId="165" fontId="42" fillId="34" borderId="23" xfId="58" applyNumberFormat="1" applyFont="1" applyFill="1" applyBorder="1" applyAlignment="1">
      <alignment vertical="center"/>
    </xf>
    <xf numFmtId="165" fontId="42" fillId="34" borderId="25" xfId="58" applyNumberFormat="1" applyFont="1" applyFill="1" applyBorder="1" applyAlignment="1">
      <alignment vertical="center"/>
    </xf>
    <xf numFmtId="165" fontId="42" fillId="34" borderId="24" xfId="58" applyNumberFormat="1" applyFont="1" applyFill="1" applyBorder="1" applyAlignment="1">
      <alignment vertical="center"/>
    </xf>
    <xf numFmtId="165" fontId="42" fillId="0" borderId="23" xfId="58" applyNumberFormat="1" applyFont="1" applyBorder="1" applyAlignment="1">
      <alignment vertical="center"/>
    </xf>
    <xf numFmtId="165" fontId="42" fillId="0" borderId="25" xfId="58" applyNumberFormat="1" applyFont="1" applyBorder="1" applyAlignment="1">
      <alignment vertical="center"/>
    </xf>
    <xf numFmtId="165" fontId="42" fillId="0" borderId="24" xfId="58" applyNumberFormat="1" applyFont="1" applyBorder="1" applyAlignment="1">
      <alignment vertical="center"/>
    </xf>
    <xf numFmtId="165" fontId="42" fillId="35" borderId="23" xfId="58" applyNumberFormat="1" applyFont="1" applyFill="1" applyBorder="1" applyAlignment="1">
      <alignment vertical="center"/>
    </xf>
    <xf numFmtId="165" fontId="42" fillId="35" borderId="25" xfId="58" applyNumberFormat="1" applyFont="1" applyFill="1" applyBorder="1" applyAlignment="1">
      <alignment vertical="center"/>
    </xf>
    <xf numFmtId="165" fontId="42" fillId="35" borderId="24" xfId="58" applyNumberFormat="1" applyFont="1" applyFill="1" applyBorder="1" applyAlignment="1">
      <alignment vertical="center"/>
    </xf>
    <xf numFmtId="165" fontId="43" fillId="0" borderId="23" xfId="58" applyNumberFormat="1" applyFont="1" applyBorder="1" applyAlignment="1">
      <alignment vertical="center"/>
    </xf>
    <xf numFmtId="165" fontId="43" fillId="0" borderId="25" xfId="58" applyNumberFormat="1" applyFont="1" applyBorder="1" applyAlignment="1">
      <alignment vertical="center"/>
    </xf>
    <xf numFmtId="165" fontId="43" fillId="0" borderId="24" xfId="58" applyNumberFormat="1" applyFont="1" applyBorder="1" applyAlignment="1">
      <alignment vertical="center"/>
    </xf>
    <xf numFmtId="165" fontId="42" fillId="0" borderId="23" xfId="58" applyNumberFormat="1" applyFont="1" applyBorder="1" applyAlignment="1">
      <alignment horizontal="right" vertical="center"/>
    </xf>
    <xf numFmtId="165" fontId="42" fillId="0" borderId="25" xfId="58" applyNumberFormat="1" applyFont="1" applyBorder="1" applyAlignment="1">
      <alignment horizontal="right" vertical="center"/>
    </xf>
    <xf numFmtId="165" fontId="42" fillId="0" borderId="24" xfId="58" applyNumberFormat="1" applyFont="1" applyBorder="1" applyAlignment="1">
      <alignment horizontal="right" vertical="center"/>
    </xf>
    <xf numFmtId="165" fontId="42" fillId="35" borderId="16" xfId="58" applyNumberFormat="1" applyFont="1" applyFill="1" applyBorder="1" applyAlignment="1">
      <alignment vertical="center"/>
    </xf>
    <xf numFmtId="165" fontId="42" fillId="35" borderId="26" xfId="58" applyNumberFormat="1" applyFont="1" applyFill="1" applyBorder="1" applyAlignment="1">
      <alignment vertical="center"/>
    </xf>
    <xf numFmtId="165" fontId="42" fillId="35" borderId="10" xfId="58" applyNumberFormat="1" applyFont="1" applyFill="1" applyBorder="1" applyAlignment="1">
      <alignment vertical="center"/>
    </xf>
    <xf numFmtId="0" fontId="39" fillId="0" borderId="28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39" fillId="33" borderId="29" xfId="0" applyFont="1" applyFill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/>
    </xf>
    <xf numFmtId="0" fontId="39" fillId="0" borderId="33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39" fillId="0" borderId="31" xfId="0" applyFont="1" applyBorder="1" applyAlignment="1">
      <alignment vertical="center" wrapText="1"/>
    </xf>
    <xf numFmtId="0" fontId="39" fillId="0" borderId="14" xfId="0" applyFont="1" applyBorder="1" applyAlignment="1">
      <alignment vertical="center" wrapText="1"/>
    </xf>
    <xf numFmtId="0" fontId="39" fillId="0" borderId="35" xfId="0" applyFont="1" applyBorder="1" applyAlignment="1">
      <alignment horizontal="center" vertical="center"/>
    </xf>
    <xf numFmtId="0" fontId="39" fillId="0" borderId="36" xfId="0" applyFont="1" applyBorder="1" applyAlignment="1">
      <alignment vertical="center" wrapText="1"/>
    </xf>
    <xf numFmtId="0" fontId="39" fillId="0" borderId="34" xfId="0" applyFont="1" applyBorder="1" applyAlignment="1">
      <alignment vertical="center" wrapText="1"/>
    </xf>
    <xf numFmtId="0" fontId="39" fillId="0" borderId="36" xfId="0" applyFont="1" applyBorder="1" applyAlignment="1">
      <alignment horizontal="center" vertical="center"/>
    </xf>
    <xf numFmtId="0" fontId="39" fillId="0" borderId="37" xfId="0" applyFont="1" applyBorder="1" applyAlignment="1">
      <alignment vertical="center"/>
    </xf>
    <xf numFmtId="0" fontId="39" fillId="0" borderId="30" xfId="0" applyFont="1" applyBorder="1" applyAlignment="1">
      <alignment vertical="center"/>
    </xf>
    <xf numFmtId="43" fontId="39" fillId="0" borderId="31" xfId="58" applyFont="1" applyBorder="1" applyAlignment="1">
      <alignment vertical="center" wrapText="1"/>
    </xf>
    <xf numFmtId="43" fontId="39" fillId="0" borderId="14" xfId="58" applyFont="1" applyBorder="1" applyAlignment="1">
      <alignment vertical="center" wrapText="1"/>
    </xf>
    <xf numFmtId="43" fontId="39" fillId="0" borderId="36" xfId="58" applyFont="1" applyBorder="1" applyAlignment="1">
      <alignment horizontal="center" vertical="center"/>
    </xf>
    <xf numFmtId="43" fontId="39" fillId="0" borderId="33" xfId="58" applyFont="1" applyBorder="1" applyAlignment="1">
      <alignment horizontal="center" vertical="center"/>
    </xf>
    <xf numFmtId="43" fontId="39" fillId="0" borderId="34" xfId="58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6.140625" style="25" customWidth="1"/>
    <col min="2" max="15" width="6.140625" style="24" customWidth="1"/>
    <col min="16" max="16" width="5.7109375" style="24" customWidth="1"/>
    <col min="17" max="16384" width="9.140625" style="24" customWidth="1"/>
  </cols>
  <sheetData>
    <row r="1" ht="15">
      <c r="A1" s="24" t="s">
        <v>25</v>
      </c>
    </row>
    <row r="2" ht="15.75" thickBot="1"/>
    <row r="3" spans="1:16" ht="15">
      <c r="A3" s="102" t="s">
        <v>22</v>
      </c>
      <c r="B3" s="104" t="s">
        <v>24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6"/>
    </row>
    <row r="4" spans="1:16" ht="15.75" thickBot="1">
      <c r="A4" s="103"/>
      <c r="B4" s="36">
        <v>1</v>
      </c>
      <c r="C4" s="34">
        <v>2</v>
      </c>
      <c r="D4" s="34">
        <v>3</v>
      </c>
      <c r="E4" s="34">
        <v>4</v>
      </c>
      <c r="F4" s="34">
        <v>5</v>
      </c>
      <c r="G4" s="34">
        <v>6</v>
      </c>
      <c r="H4" s="34">
        <v>7</v>
      </c>
      <c r="I4" s="34">
        <v>8</v>
      </c>
      <c r="J4" s="34">
        <v>9</v>
      </c>
      <c r="K4" s="34">
        <v>10</v>
      </c>
      <c r="L4" s="34">
        <v>11</v>
      </c>
      <c r="M4" s="34">
        <v>12</v>
      </c>
      <c r="N4" s="34">
        <v>13</v>
      </c>
      <c r="O4" s="34">
        <v>14</v>
      </c>
      <c r="P4" s="35">
        <v>15</v>
      </c>
    </row>
    <row r="5" spans="1:16" ht="31.5">
      <c r="A5" s="41" t="s">
        <v>11</v>
      </c>
      <c r="B5" s="37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3"/>
    </row>
    <row r="6" spans="1:16" ht="31.5">
      <c r="A6" s="42" t="s">
        <v>12</v>
      </c>
      <c r="B6" s="38"/>
      <c r="C6" s="27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8"/>
    </row>
    <row r="7" spans="1:16" ht="31.5">
      <c r="A7" s="42" t="s">
        <v>13</v>
      </c>
      <c r="B7" s="39"/>
      <c r="C7" s="26"/>
      <c r="D7" s="27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8"/>
    </row>
    <row r="8" spans="1:16" ht="15.75">
      <c r="A8" s="42" t="s">
        <v>14</v>
      </c>
      <c r="B8" s="39"/>
      <c r="C8" s="26"/>
      <c r="D8" s="26"/>
      <c r="E8" s="27"/>
      <c r="F8" s="27"/>
      <c r="G8" s="26"/>
      <c r="H8" s="26"/>
      <c r="I8" s="26"/>
      <c r="J8" s="26"/>
      <c r="K8" s="26"/>
      <c r="L8" s="26"/>
      <c r="M8" s="26"/>
      <c r="N8" s="26"/>
      <c r="O8" s="26"/>
      <c r="P8" s="28"/>
    </row>
    <row r="9" spans="1:16" ht="15.75">
      <c r="A9" s="42" t="s">
        <v>15</v>
      </c>
      <c r="B9" s="39"/>
      <c r="C9" s="26"/>
      <c r="D9" s="26"/>
      <c r="E9" s="26"/>
      <c r="F9" s="27"/>
      <c r="G9" s="26"/>
      <c r="H9" s="26"/>
      <c r="I9" s="26"/>
      <c r="J9" s="26"/>
      <c r="K9" s="26"/>
      <c r="L9" s="26"/>
      <c r="M9" s="26"/>
      <c r="N9" s="26"/>
      <c r="O9" s="26"/>
      <c r="P9" s="28"/>
    </row>
    <row r="10" spans="1:16" ht="15.75">
      <c r="A10" s="42" t="s">
        <v>16</v>
      </c>
      <c r="B10" s="39"/>
      <c r="C10" s="26"/>
      <c r="D10" s="26"/>
      <c r="E10" s="26"/>
      <c r="F10" s="26"/>
      <c r="G10" s="27"/>
      <c r="H10" s="27"/>
      <c r="I10" s="27"/>
      <c r="J10" s="27"/>
      <c r="K10" s="27"/>
      <c r="L10" s="26"/>
      <c r="M10" s="26"/>
      <c r="N10" s="26"/>
      <c r="O10" s="26"/>
      <c r="P10" s="28"/>
    </row>
    <row r="11" spans="1:16" ht="15.75">
      <c r="A11" s="42" t="s">
        <v>17</v>
      </c>
      <c r="B11" s="39"/>
      <c r="C11" s="26"/>
      <c r="D11" s="26"/>
      <c r="E11" s="26"/>
      <c r="F11" s="26"/>
      <c r="G11" s="26"/>
      <c r="H11" s="26"/>
      <c r="I11" s="26"/>
      <c r="J11" s="26"/>
      <c r="K11" s="26"/>
      <c r="L11" s="27"/>
      <c r="M11" s="26"/>
      <c r="N11" s="26"/>
      <c r="O11" s="26"/>
      <c r="P11" s="28"/>
    </row>
    <row r="12" spans="1:16" ht="15.75">
      <c r="A12" s="42" t="s">
        <v>18</v>
      </c>
      <c r="B12" s="39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7"/>
      <c r="N12" s="26"/>
      <c r="O12" s="26"/>
      <c r="P12" s="28"/>
    </row>
    <row r="13" spans="1:16" ht="15.75">
      <c r="A13" s="42" t="s">
        <v>19</v>
      </c>
      <c r="B13" s="39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  <c r="O13" s="27"/>
      <c r="P13" s="29"/>
    </row>
    <row r="14" spans="1:16" ht="15.75">
      <c r="A14" s="42" t="s">
        <v>20</v>
      </c>
      <c r="B14" s="39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7"/>
      <c r="P14" s="29"/>
    </row>
    <row r="15" spans="1:16" ht="32.25" thickBot="1">
      <c r="A15" s="43" t="s">
        <v>21</v>
      </c>
      <c r="B15" s="4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</row>
  </sheetData>
  <sheetProtection/>
  <mergeCells count="2">
    <mergeCell ref="A3:A4"/>
    <mergeCell ref="B3:P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7109375" style="1" customWidth="1"/>
    <col min="2" max="5" width="19.7109375" style="1" customWidth="1"/>
    <col min="6" max="16384" width="9.140625" style="1" customWidth="1"/>
  </cols>
  <sheetData>
    <row r="1" ht="15">
      <c r="A1" s="3" t="s">
        <v>10</v>
      </c>
    </row>
    <row r="2" ht="15.75" thickBot="1"/>
    <row r="3" spans="1:5" ht="31.5" customHeight="1">
      <c r="A3" s="107" t="s">
        <v>0</v>
      </c>
      <c r="B3" s="104" t="s">
        <v>6</v>
      </c>
      <c r="C3" s="109"/>
      <c r="D3" s="110" t="s">
        <v>9</v>
      </c>
      <c r="E3" s="111"/>
    </row>
    <row r="4" spans="1:5" ht="30.75" thickBot="1">
      <c r="A4" s="108"/>
      <c r="B4" s="5" t="s">
        <v>7</v>
      </c>
      <c r="C4" s="9" t="s">
        <v>8</v>
      </c>
      <c r="D4" s="10" t="s">
        <v>7</v>
      </c>
      <c r="E4" s="4" t="s">
        <v>8</v>
      </c>
    </row>
    <row r="5" spans="1:5" ht="15">
      <c r="A5" s="6" t="s">
        <v>1</v>
      </c>
      <c r="B5" s="11">
        <v>10000</v>
      </c>
      <c r="C5" s="12">
        <v>10000</v>
      </c>
      <c r="D5" s="13">
        <v>0</v>
      </c>
      <c r="E5" s="14"/>
    </row>
    <row r="6" spans="1:5" ht="30">
      <c r="A6" s="7" t="s">
        <v>2</v>
      </c>
      <c r="B6" s="15">
        <v>7000</v>
      </c>
      <c r="C6" s="16">
        <v>7000</v>
      </c>
      <c r="D6" s="17">
        <v>3000</v>
      </c>
      <c r="E6" s="18">
        <v>3000</v>
      </c>
    </row>
    <row r="7" spans="1:5" ht="15">
      <c r="A7" s="7" t="s">
        <v>3</v>
      </c>
      <c r="B7" s="15">
        <v>5000</v>
      </c>
      <c r="C7" s="16">
        <v>10000</v>
      </c>
      <c r="D7" s="17">
        <v>5000</v>
      </c>
      <c r="E7" s="19"/>
    </row>
    <row r="8" spans="1:5" ht="30">
      <c r="A8" s="7" t="s">
        <v>4</v>
      </c>
      <c r="B8" s="15">
        <v>7000</v>
      </c>
      <c r="C8" s="16">
        <v>7000</v>
      </c>
      <c r="D8" s="17">
        <v>3000</v>
      </c>
      <c r="E8" s="18">
        <v>3000</v>
      </c>
    </row>
    <row r="9" spans="1:5" ht="15.75" thickBot="1">
      <c r="A9" s="8" t="s">
        <v>5</v>
      </c>
      <c r="B9" s="20">
        <v>10000</v>
      </c>
      <c r="C9" s="21">
        <v>10000</v>
      </c>
      <c r="D9" s="22"/>
      <c r="E9" s="23"/>
    </row>
    <row r="10" spans="2:3" ht="15">
      <c r="B10" s="2"/>
      <c r="C10" s="2"/>
    </row>
  </sheetData>
  <sheetProtection/>
  <mergeCells count="3">
    <mergeCell ref="A3:A4"/>
    <mergeCell ref="B3:C3"/>
    <mergeCell ref="D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9.00390625" style="1" customWidth="1"/>
    <col min="2" max="2" width="17.57421875" style="1" customWidth="1"/>
    <col min="3" max="3" width="18.28125" style="1" customWidth="1"/>
    <col min="4" max="4" width="13.7109375" style="1" customWidth="1"/>
    <col min="5" max="7" width="16.8515625" style="1" customWidth="1"/>
    <col min="8" max="16384" width="9.140625" style="1" customWidth="1"/>
  </cols>
  <sheetData>
    <row r="1" ht="15.75">
      <c r="A1" s="44" t="s">
        <v>31</v>
      </c>
    </row>
    <row r="2" ht="15.75" thickBot="1"/>
    <row r="3" spans="1:7" ht="15">
      <c r="A3" s="113" t="s">
        <v>23</v>
      </c>
      <c r="B3" s="112" t="s">
        <v>29</v>
      </c>
      <c r="C3" s="105"/>
      <c r="D3" s="106"/>
      <c r="E3" s="104" t="s">
        <v>30</v>
      </c>
      <c r="F3" s="105"/>
      <c r="G3" s="106"/>
    </row>
    <row r="4" spans="1:7" ht="30.75" thickBot="1">
      <c r="A4" s="114"/>
      <c r="B4" s="60" t="s">
        <v>26</v>
      </c>
      <c r="C4" s="53" t="s">
        <v>27</v>
      </c>
      <c r="D4" s="54" t="s">
        <v>28</v>
      </c>
      <c r="E4" s="55" t="s">
        <v>26</v>
      </c>
      <c r="F4" s="53" t="s">
        <v>27</v>
      </c>
      <c r="G4" s="54" t="s">
        <v>28</v>
      </c>
    </row>
    <row r="5" spans="1:7" ht="15">
      <c r="A5" s="98">
        <v>1</v>
      </c>
      <c r="B5" s="61">
        <v>100</v>
      </c>
      <c r="C5" s="51">
        <f>5*30</f>
        <v>150</v>
      </c>
      <c r="D5" s="52">
        <v>155</v>
      </c>
      <c r="E5" s="56">
        <v>100</v>
      </c>
      <c r="F5" s="51">
        <f>5*30</f>
        <v>150</v>
      </c>
      <c r="G5" s="52">
        <v>155</v>
      </c>
    </row>
    <row r="6" spans="1:7" ht="15">
      <c r="A6" s="99">
        <v>2</v>
      </c>
      <c r="B6" s="62">
        <f>B5+C5-D5</f>
        <v>95</v>
      </c>
      <c r="C6" s="45">
        <f>5*30</f>
        <v>150</v>
      </c>
      <c r="D6" s="47">
        <v>165</v>
      </c>
      <c r="E6" s="57">
        <f>E5+F5-G5</f>
        <v>95</v>
      </c>
      <c r="F6" s="45">
        <f>5*30</f>
        <v>150</v>
      </c>
      <c r="G6" s="47">
        <v>165</v>
      </c>
    </row>
    <row r="7" spans="1:7" ht="15">
      <c r="A7" s="100">
        <v>3</v>
      </c>
      <c r="B7" s="63">
        <f>B6+C6-D6</f>
        <v>80</v>
      </c>
      <c r="C7" s="46">
        <f>10*30</f>
        <v>300</v>
      </c>
      <c r="D7" s="48">
        <v>300</v>
      </c>
      <c r="E7" s="58">
        <f>E6+F6-G6</f>
        <v>80</v>
      </c>
      <c r="F7" s="46">
        <f>6*30</f>
        <v>180</v>
      </c>
      <c r="G7" s="48">
        <v>165</v>
      </c>
    </row>
    <row r="8" spans="1:7" ht="30" customHeight="1">
      <c r="A8" s="99">
        <v>4</v>
      </c>
      <c r="B8" s="62">
        <f>B7+C7-D7</f>
        <v>80</v>
      </c>
      <c r="C8" s="45">
        <f>10*30</f>
        <v>300</v>
      </c>
      <c r="D8" s="47">
        <v>300</v>
      </c>
      <c r="E8" s="57">
        <f>E7+F7-G7</f>
        <v>95</v>
      </c>
      <c r="F8" s="45">
        <f>10*30</f>
        <v>300</v>
      </c>
      <c r="G8" s="47">
        <v>210</v>
      </c>
    </row>
    <row r="9" spans="1:7" ht="15">
      <c r="A9" s="99">
        <v>5</v>
      </c>
      <c r="B9" s="62">
        <f>B8+C8-D8</f>
        <v>80</v>
      </c>
      <c r="C9" s="45">
        <f>10*30</f>
        <v>300</v>
      </c>
      <c r="D9" s="47">
        <v>300</v>
      </c>
      <c r="E9" s="57">
        <f>E8+F8-G8</f>
        <v>185</v>
      </c>
      <c r="F9" s="45">
        <f>10*30</f>
        <v>300</v>
      </c>
      <c r="G9" s="47">
        <v>210</v>
      </c>
    </row>
    <row r="10" spans="1:7" ht="15.75" thickBot="1">
      <c r="A10" s="101">
        <v>6</v>
      </c>
      <c r="B10" s="64">
        <f>B9+C9-D9</f>
        <v>80</v>
      </c>
      <c r="C10" s="49">
        <f>10*30</f>
        <v>300</v>
      </c>
      <c r="D10" s="50">
        <v>300</v>
      </c>
      <c r="E10" s="59">
        <f>E9+F9-G9</f>
        <v>275</v>
      </c>
      <c r="F10" s="49">
        <f>10*30</f>
        <v>300</v>
      </c>
      <c r="G10" s="50">
        <v>210</v>
      </c>
    </row>
  </sheetData>
  <sheetProtection/>
  <mergeCells count="3">
    <mergeCell ref="B3:D3"/>
    <mergeCell ref="E3:G3"/>
    <mergeCell ref="A3:A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9.8515625" style="2" customWidth="1"/>
    <col min="2" max="3" width="10.421875" style="2" bestFit="1" customWidth="1"/>
    <col min="4" max="4" width="10.140625" style="2" customWidth="1"/>
    <col min="5" max="5" width="11.28125" style="2" bestFit="1" customWidth="1"/>
    <col min="6" max="6" width="10.421875" style="2" bestFit="1" customWidth="1"/>
    <col min="7" max="7" width="10.421875" style="2" customWidth="1"/>
    <col min="8" max="10" width="10.28125" style="2" customWidth="1"/>
    <col min="11" max="11" width="10.421875" style="2" bestFit="1" customWidth="1"/>
    <col min="12" max="12" width="10.28125" style="2" customWidth="1"/>
    <col min="13" max="13" width="10.140625" style="2" customWidth="1"/>
    <col min="14" max="16384" width="9.140625" style="2" customWidth="1"/>
  </cols>
  <sheetData>
    <row r="1" ht="15">
      <c r="A1" s="76" t="s">
        <v>50</v>
      </c>
    </row>
    <row r="2" ht="15.75" thickBot="1"/>
    <row r="3" spans="1:13" ht="30" customHeight="1">
      <c r="A3" s="115" t="s">
        <v>32</v>
      </c>
      <c r="B3" s="117" t="s">
        <v>23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9"/>
    </row>
    <row r="4" spans="1:13" ht="15.75" thickBot="1">
      <c r="A4" s="116"/>
      <c r="B4" s="22">
        <v>1</v>
      </c>
      <c r="C4" s="65">
        <v>2</v>
      </c>
      <c r="D4" s="65">
        <v>3</v>
      </c>
      <c r="E4" s="65">
        <v>4</v>
      </c>
      <c r="F4" s="65">
        <v>5</v>
      </c>
      <c r="G4" s="65">
        <v>6</v>
      </c>
      <c r="H4" s="65">
        <v>7</v>
      </c>
      <c r="I4" s="65">
        <v>8</v>
      </c>
      <c r="J4" s="65">
        <v>9</v>
      </c>
      <c r="K4" s="65">
        <v>10</v>
      </c>
      <c r="L4" s="65">
        <v>11</v>
      </c>
      <c r="M4" s="66">
        <v>12</v>
      </c>
    </row>
    <row r="5" spans="1:13" ht="15">
      <c r="A5" s="69" t="s">
        <v>37</v>
      </c>
      <c r="B5" s="77">
        <v>2000</v>
      </c>
      <c r="C5" s="78">
        <f>B5+B9+B18+B27</f>
        <v>800</v>
      </c>
      <c r="D5" s="78">
        <f aca="true" t="shared" si="0" ref="D5:M5">C5+C9+C18+C27</f>
        <v>9600</v>
      </c>
      <c r="E5" s="78">
        <f t="shared" si="0"/>
        <v>18400</v>
      </c>
      <c r="F5" s="78">
        <f t="shared" si="0"/>
        <v>27200</v>
      </c>
      <c r="G5" s="78">
        <f t="shared" si="0"/>
        <v>9000</v>
      </c>
      <c r="H5" s="78">
        <f t="shared" si="0"/>
        <v>13700</v>
      </c>
      <c r="I5" s="78">
        <f t="shared" si="0"/>
        <v>20400</v>
      </c>
      <c r="J5" s="78">
        <f t="shared" si="0"/>
        <v>15600</v>
      </c>
      <c r="K5" s="78">
        <f t="shared" si="0"/>
        <v>11925</v>
      </c>
      <c r="L5" s="78">
        <f t="shared" si="0"/>
        <v>10375</v>
      </c>
      <c r="M5" s="79">
        <f t="shared" si="0"/>
        <v>8950</v>
      </c>
    </row>
    <row r="6" spans="1:13" ht="15">
      <c r="A6" s="70" t="s">
        <v>33</v>
      </c>
      <c r="B6" s="80"/>
      <c r="C6" s="81"/>
      <c r="D6" s="81"/>
      <c r="E6" s="81"/>
      <c r="F6" s="81"/>
      <c r="G6" s="81"/>
      <c r="H6" s="81"/>
      <c r="I6" s="81"/>
      <c r="J6" s="81"/>
      <c r="K6" s="81"/>
      <c r="L6" s="81"/>
      <c r="M6" s="82"/>
    </row>
    <row r="7" spans="1:13" ht="15">
      <c r="A7" s="71" t="s">
        <v>34</v>
      </c>
      <c r="B7" s="83">
        <v>45000</v>
      </c>
      <c r="C7" s="84">
        <v>45000</v>
      </c>
      <c r="D7" s="84">
        <v>45000</v>
      </c>
      <c r="E7" s="84">
        <v>45000</v>
      </c>
      <c r="F7" s="84">
        <v>45000</v>
      </c>
      <c r="G7" s="84">
        <v>45000</v>
      </c>
      <c r="H7" s="84">
        <v>50000</v>
      </c>
      <c r="I7" s="84">
        <v>55000</v>
      </c>
      <c r="J7" s="84">
        <v>60000</v>
      </c>
      <c r="K7" s="84">
        <v>70000</v>
      </c>
      <c r="L7" s="84">
        <v>70000</v>
      </c>
      <c r="M7" s="85">
        <v>70000</v>
      </c>
    </row>
    <row r="8" spans="1:13" ht="15">
      <c r="A8" s="71" t="s">
        <v>35</v>
      </c>
      <c r="B8" s="83">
        <v>36000</v>
      </c>
      <c r="C8" s="84">
        <v>36000</v>
      </c>
      <c r="D8" s="84">
        <v>36000</v>
      </c>
      <c r="E8" s="84">
        <v>36000</v>
      </c>
      <c r="F8" s="84">
        <v>36000</v>
      </c>
      <c r="G8" s="84">
        <v>36000</v>
      </c>
      <c r="H8" s="84">
        <v>40000</v>
      </c>
      <c r="I8" s="84">
        <v>44000</v>
      </c>
      <c r="J8" s="84">
        <v>48000</v>
      </c>
      <c r="K8" s="84">
        <v>56000</v>
      </c>
      <c r="L8" s="84">
        <v>56000</v>
      </c>
      <c r="M8" s="85">
        <v>56000</v>
      </c>
    </row>
    <row r="9" spans="1:13" ht="24">
      <c r="A9" s="72" t="s">
        <v>36</v>
      </c>
      <c r="B9" s="86">
        <f>B7-B8</f>
        <v>9000</v>
      </c>
      <c r="C9" s="87">
        <f aca="true" t="shared" si="1" ref="C9:M9">C7-C8</f>
        <v>9000</v>
      </c>
      <c r="D9" s="87">
        <f t="shared" si="1"/>
        <v>9000</v>
      </c>
      <c r="E9" s="87">
        <f t="shared" si="1"/>
        <v>9000</v>
      </c>
      <c r="F9" s="87">
        <f t="shared" si="1"/>
        <v>9000</v>
      </c>
      <c r="G9" s="87">
        <f t="shared" si="1"/>
        <v>9000</v>
      </c>
      <c r="H9" s="87">
        <f t="shared" si="1"/>
        <v>10000</v>
      </c>
      <c r="I9" s="87">
        <f t="shared" si="1"/>
        <v>11000</v>
      </c>
      <c r="J9" s="87">
        <f t="shared" si="1"/>
        <v>12000</v>
      </c>
      <c r="K9" s="87">
        <f t="shared" si="1"/>
        <v>14000</v>
      </c>
      <c r="L9" s="87">
        <f t="shared" si="1"/>
        <v>14000</v>
      </c>
      <c r="M9" s="88">
        <f t="shared" si="1"/>
        <v>14000</v>
      </c>
    </row>
    <row r="10" spans="1:13" ht="15">
      <c r="A10" s="70" t="s">
        <v>38</v>
      </c>
      <c r="B10" s="80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2"/>
    </row>
    <row r="11" spans="1:13" s="67" customFormat="1" ht="14.25">
      <c r="A11" s="73" t="s">
        <v>34</v>
      </c>
      <c r="B11" s="89">
        <f>SUM(B12:B13)</f>
        <v>20000</v>
      </c>
      <c r="C11" s="90">
        <f aca="true" t="shared" si="2" ref="C11:M11">SUM(C12:C13)</f>
        <v>0</v>
      </c>
      <c r="D11" s="90">
        <f t="shared" si="2"/>
        <v>0</v>
      </c>
      <c r="E11" s="90">
        <f t="shared" si="2"/>
        <v>270000</v>
      </c>
      <c r="F11" s="90">
        <f t="shared" si="2"/>
        <v>30000</v>
      </c>
      <c r="G11" s="90">
        <f t="shared" si="2"/>
        <v>0</v>
      </c>
      <c r="H11" s="90">
        <f t="shared" si="2"/>
        <v>0</v>
      </c>
      <c r="I11" s="90">
        <f t="shared" si="2"/>
        <v>0</v>
      </c>
      <c r="J11" s="90">
        <f t="shared" si="2"/>
        <v>0</v>
      </c>
      <c r="K11" s="90">
        <f t="shared" si="2"/>
        <v>0</v>
      </c>
      <c r="L11" s="90">
        <f t="shared" si="2"/>
        <v>0</v>
      </c>
      <c r="M11" s="91">
        <f t="shared" si="2"/>
        <v>0</v>
      </c>
    </row>
    <row r="12" spans="1:13" ht="15">
      <c r="A12" s="74" t="s">
        <v>39</v>
      </c>
      <c r="B12" s="83">
        <v>20000</v>
      </c>
      <c r="C12" s="84"/>
      <c r="D12" s="84"/>
      <c r="E12" s="84">
        <v>270000</v>
      </c>
      <c r="F12" s="84">
        <v>30000</v>
      </c>
      <c r="G12" s="84"/>
      <c r="H12" s="84"/>
      <c r="I12" s="84"/>
      <c r="J12" s="84"/>
      <c r="K12" s="84"/>
      <c r="L12" s="84"/>
      <c r="M12" s="85"/>
    </row>
    <row r="13" spans="1:13" ht="15">
      <c r="A13" s="74" t="s">
        <v>40</v>
      </c>
      <c r="B13" s="83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5"/>
    </row>
    <row r="14" spans="1:13" s="67" customFormat="1" ht="14.25">
      <c r="A14" s="73" t="s">
        <v>35</v>
      </c>
      <c r="B14" s="89">
        <f>SUM(B15:B17)</f>
        <v>200</v>
      </c>
      <c r="C14" s="90">
        <f aca="true" t="shared" si="3" ref="C14:M14">SUM(C15:C17)</f>
        <v>200</v>
      </c>
      <c r="D14" s="90">
        <f t="shared" si="3"/>
        <v>200</v>
      </c>
      <c r="E14" s="90">
        <f t="shared" si="3"/>
        <v>200</v>
      </c>
      <c r="F14" s="90">
        <f t="shared" si="3"/>
        <v>3000</v>
      </c>
      <c r="G14" s="90">
        <f t="shared" si="3"/>
        <v>3300</v>
      </c>
      <c r="H14" s="90">
        <f t="shared" si="3"/>
        <v>3300</v>
      </c>
      <c r="I14" s="90">
        <f t="shared" si="3"/>
        <v>15800</v>
      </c>
      <c r="J14" s="90">
        <f t="shared" si="3"/>
        <v>15675</v>
      </c>
      <c r="K14" s="90">
        <f t="shared" si="3"/>
        <v>15550</v>
      </c>
      <c r="L14" s="90">
        <f t="shared" si="3"/>
        <v>15425</v>
      </c>
      <c r="M14" s="91">
        <f t="shared" si="3"/>
        <v>15300</v>
      </c>
    </row>
    <row r="15" spans="1:13" s="68" customFormat="1" ht="15">
      <c r="A15" s="74" t="s">
        <v>41</v>
      </c>
      <c r="B15" s="92"/>
      <c r="C15" s="93"/>
      <c r="D15" s="93"/>
      <c r="E15" s="93"/>
      <c r="F15" s="93"/>
      <c r="G15" s="93"/>
      <c r="H15" s="93"/>
      <c r="I15" s="93">
        <v>12500</v>
      </c>
      <c r="J15" s="93">
        <v>12500</v>
      </c>
      <c r="K15" s="93">
        <v>12500</v>
      </c>
      <c r="L15" s="93">
        <v>12500</v>
      </c>
      <c r="M15" s="94">
        <v>12500</v>
      </c>
    </row>
    <row r="16" spans="1:13" s="68" customFormat="1" ht="15">
      <c r="A16" s="74" t="s">
        <v>42</v>
      </c>
      <c r="B16" s="92">
        <v>200</v>
      </c>
      <c r="C16" s="93">
        <v>200</v>
      </c>
      <c r="D16" s="93">
        <v>200</v>
      </c>
      <c r="E16" s="93">
        <v>200</v>
      </c>
      <c r="F16" s="93">
        <v>3000</v>
      </c>
      <c r="G16" s="93">
        <v>3300</v>
      </c>
      <c r="H16" s="93">
        <v>3300</v>
      </c>
      <c r="I16" s="93">
        <v>3300</v>
      </c>
      <c r="J16" s="93">
        <v>3175</v>
      </c>
      <c r="K16" s="93">
        <v>3050</v>
      </c>
      <c r="L16" s="93">
        <v>2925</v>
      </c>
      <c r="M16" s="94">
        <v>2800</v>
      </c>
    </row>
    <row r="17" spans="1:13" s="68" customFormat="1" ht="15">
      <c r="A17" s="74" t="s">
        <v>40</v>
      </c>
      <c r="B17" s="92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4"/>
    </row>
    <row r="18" spans="1:13" ht="24">
      <c r="A18" s="72" t="s">
        <v>43</v>
      </c>
      <c r="B18" s="86">
        <f>B11-B14</f>
        <v>19800</v>
      </c>
      <c r="C18" s="87">
        <f aca="true" t="shared" si="4" ref="C18:M18">C11-C14</f>
        <v>-200</v>
      </c>
      <c r="D18" s="87">
        <f t="shared" si="4"/>
        <v>-200</v>
      </c>
      <c r="E18" s="87">
        <f t="shared" si="4"/>
        <v>269800</v>
      </c>
      <c r="F18" s="87">
        <f t="shared" si="4"/>
        <v>27000</v>
      </c>
      <c r="G18" s="87">
        <f t="shared" si="4"/>
        <v>-3300</v>
      </c>
      <c r="H18" s="87">
        <f t="shared" si="4"/>
        <v>-3300</v>
      </c>
      <c r="I18" s="87">
        <f t="shared" si="4"/>
        <v>-15800</v>
      </c>
      <c r="J18" s="87">
        <f t="shared" si="4"/>
        <v>-15675</v>
      </c>
      <c r="K18" s="87">
        <f t="shared" si="4"/>
        <v>-15550</v>
      </c>
      <c r="L18" s="87">
        <f t="shared" si="4"/>
        <v>-15425</v>
      </c>
      <c r="M18" s="88">
        <f t="shared" si="4"/>
        <v>-15300</v>
      </c>
    </row>
    <row r="19" spans="1:13" ht="15">
      <c r="A19" s="70" t="s">
        <v>44</v>
      </c>
      <c r="B19" s="80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2"/>
    </row>
    <row r="20" spans="1:13" s="67" customFormat="1" ht="14.25">
      <c r="A20" s="73" t="s">
        <v>34</v>
      </c>
      <c r="B20" s="89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1"/>
    </row>
    <row r="21" spans="1:13" s="67" customFormat="1" ht="14.25">
      <c r="A21" s="73" t="s">
        <v>35</v>
      </c>
      <c r="B21" s="89">
        <f>SUM(B22:B26)</f>
        <v>30000</v>
      </c>
      <c r="C21" s="90">
        <f aca="true" t="shared" si="5" ref="C21:M21">SUM(C22:C26)</f>
        <v>0</v>
      </c>
      <c r="D21" s="90">
        <f t="shared" si="5"/>
        <v>0</v>
      </c>
      <c r="E21" s="90">
        <f t="shared" si="5"/>
        <v>270000</v>
      </c>
      <c r="F21" s="90">
        <f t="shared" si="5"/>
        <v>54200</v>
      </c>
      <c r="G21" s="90">
        <f t="shared" si="5"/>
        <v>1000</v>
      </c>
      <c r="H21" s="90">
        <f t="shared" si="5"/>
        <v>0</v>
      </c>
      <c r="I21" s="90">
        <f t="shared" si="5"/>
        <v>0</v>
      </c>
      <c r="J21" s="90">
        <f t="shared" si="5"/>
        <v>0</v>
      </c>
      <c r="K21" s="90">
        <f t="shared" si="5"/>
        <v>0</v>
      </c>
      <c r="L21" s="90">
        <f t="shared" si="5"/>
        <v>0</v>
      </c>
      <c r="M21" s="91">
        <f t="shared" si="5"/>
        <v>0</v>
      </c>
    </row>
    <row r="22" spans="1:13" s="68" customFormat="1" ht="15">
      <c r="A22" s="74" t="s">
        <v>45</v>
      </c>
      <c r="B22" s="92">
        <v>30000</v>
      </c>
      <c r="C22" s="93"/>
      <c r="D22" s="93"/>
      <c r="E22" s="93">
        <v>270000</v>
      </c>
      <c r="F22" s="93"/>
      <c r="G22" s="93"/>
      <c r="H22" s="93"/>
      <c r="I22" s="93"/>
      <c r="J22" s="93"/>
      <c r="K22" s="93"/>
      <c r="L22" s="93"/>
      <c r="M22" s="94"/>
    </row>
    <row r="23" spans="1:13" s="68" customFormat="1" ht="15">
      <c r="A23" s="74" t="s">
        <v>46</v>
      </c>
      <c r="B23" s="92"/>
      <c r="C23" s="93"/>
      <c r="D23" s="93"/>
      <c r="E23" s="93"/>
      <c r="F23" s="93">
        <v>54000</v>
      </c>
      <c r="G23" s="93"/>
      <c r="H23" s="93"/>
      <c r="I23" s="93"/>
      <c r="J23" s="93"/>
      <c r="K23" s="93"/>
      <c r="L23" s="93"/>
      <c r="M23" s="94"/>
    </row>
    <row r="24" spans="1:13" s="68" customFormat="1" ht="15">
      <c r="A24" s="74" t="s">
        <v>47</v>
      </c>
      <c r="B24" s="92"/>
      <c r="C24" s="93"/>
      <c r="D24" s="93"/>
      <c r="E24" s="93"/>
      <c r="F24" s="93">
        <v>200</v>
      </c>
      <c r="G24" s="93"/>
      <c r="H24" s="93"/>
      <c r="I24" s="93"/>
      <c r="J24" s="93"/>
      <c r="K24" s="93"/>
      <c r="L24" s="93"/>
      <c r="M24" s="94"/>
    </row>
    <row r="25" spans="1:13" s="68" customFormat="1" ht="15">
      <c r="A25" s="74" t="s">
        <v>48</v>
      </c>
      <c r="B25" s="92"/>
      <c r="C25" s="93"/>
      <c r="D25" s="93"/>
      <c r="E25" s="93"/>
      <c r="F25" s="93"/>
      <c r="G25" s="93">
        <v>1000</v>
      </c>
      <c r="H25" s="93"/>
      <c r="I25" s="93"/>
      <c r="J25" s="93"/>
      <c r="K25" s="93"/>
      <c r="L25" s="93"/>
      <c r="M25" s="94"/>
    </row>
    <row r="26" spans="1:13" s="68" customFormat="1" ht="15">
      <c r="A26" s="74" t="s">
        <v>40</v>
      </c>
      <c r="B26" s="92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4"/>
    </row>
    <row r="27" spans="1:13" ht="24.75" thickBot="1">
      <c r="A27" s="75" t="s">
        <v>49</v>
      </c>
      <c r="B27" s="95">
        <f>B20-B21</f>
        <v>-30000</v>
      </c>
      <c r="C27" s="96">
        <f aca="true" t="shared" si="6" ref="C27:M27">C20-C21</f>
        <v>0</v>
      </c>
      <c r="D27" s="96">
        <f t="shared" si="6"/>
        <v>0</v>
      </c>
      <c r="E27" s="96">
        <f t="shared" si="6"/>
        <v>-270000</v>
      </c>
      <c r="F27" s="96">
        <f t="shared" si="6"/>
        <v>-54200</v>
      </c>
      <c r="G27" s="96">
        <f t="shared" si="6"/>
        <v>-1000</v>
      </c>
      <c r="H27" s="96">
        <f t="shared" si="6"/>
        <v>0</v>
      </c>
      <c r="I27" s="96">
        <f t="shared" si="6"/>
        <v>0</v>
      </c>
      <c r="J27" s="96">
        <f t="shared" si="6"/>
        <v>0</v>
      </c>
      <c r="K27" s="96">
        <f t="shared" si="6"/>
        <v>0</v>
      </c>
      <c r="L27" s="96">
        <f t="shared" si="6"/>
        <v>0</v>
      </c>
      <c r="M27" s="97">
        <f t="shared" si="6"/>
        <v>0</v>
      </c>
    </row>
  </sheetData>
  <sheetProtection/>
  <mergeCells count="2">
    <mergeCell ref="A3:A4"/>
    <mergeCell ref="B3:M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</dc:creator>
  <cp:keywords/>
  <dc:description/>
  <cp:lastModifiedBy>Решетникова</cp:lastModifiedBy>
  <dcterms:created xsi:type="dcterms:W3CDTF">2012-09-16T11:12:25Z</dcterms:created>
  <dcterms:modified xsi:type="dcterms:W3CDTF">2012-10-19T13:15:54Z</dcterms:modified>
  <cp:category/>
  <cp:version/>
  <cp:contentType/>
  <cp:contentStatus/>
</cp:coreProperties>
</file>